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<sst xmlns="http://schemas.openxmlformats.org/spreadsheetml/2006/main" count="81" uniqueCount="71">
  <si>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</si>
  <si>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</si>
  <si>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</si>
  <si>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</si>
  <si>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</si>
  <si>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</si>
  <si>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</si>
  <si>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</si>
  <si>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</si>
  <si>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</si>
  <si>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</si>
  <si>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</si>
  <si>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</si>
  <si>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</si>
  <si>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</si>
  <si>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</si>
  <si>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</si>
  <si>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</si>
  <si>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</si>
  <si>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</si>
  <si>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</si>
  <si>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</si>
  <si>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</si>
  <si>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</si>
  <si>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</si>
  <si>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</si>
  <si>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</si>
  <si>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</si>
  <si>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</si>
  <si>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</si>
  <si>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</si>
  <si>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</si>
  <si>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</si>
  <si>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</si>
  <si>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</si>
  <si>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</si>
  <si>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</si>
  <si>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</si>
  <si>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</si>
  <si>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</si>
  <si>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</si>
  <si>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Ремонт электооборудования</t>
  </si>
  <si>
    <t>м.п</t>
  </si>
  <si>
    <t>Ремонт системы отопления</t>
  </si>
  <si>
    <t>Ремонт козырьков</t>
  </si>
  <si>
    <t>Ремонт системы водоотведения</t>
  </si>
  <si>
    <t>Ремонт межпанельных швов(11)</t>
  </si>
  <si>
    <t>м.п.</t>
  </si>
  <si>
    <t>Ремонт ограждения на кровле</t>
  </si>
  <si>
    <t>выполнено</t>
  </si>
  <si>
    <t>1 квартал</t>
  </si>
  <si>
    <t>3 квартал.</t>
  </si>
  <si>
    <t>4 квартал</t>
  </si>
  <si>
    <t>3 квартал</t>
  </si>
  <si>
    <t xml:space="preserve">Предполагаемый сбор на 31.12.2014г по текущему ремонту, руб. </t>
  </si>
  <si>
    <t>Площадь жилых и нежилых помещений, м2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</si>
  <si>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</si>
  <si>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</si>
  <si>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</si>
  <si>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</si>
  <si>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Текущий ремонт и услуги сторонних организаций</t>
  </si>
  <si>
    <t>из них обязательные работы</t>
  </si>
  <si>
    <t>подготовка домов к зиме (промывка к/выпусков, с/отопления, опрессовка)</t>
  </si>
  <si>
    <t>вывоз и утилизация КГМ</t>
  </si>
  <si>
    <t>содержание и ремонт контейнеров</t>
  </si>
  <si>
    <t>дератизация, дезинфекция</t>
  </si>
  <si>
    <t>мех.уборка  снега и наледи</t>
  </si>
  <si>
    <t>накопление на тек.ремонт</t>
  </si>
  <si>
    <t>Адрес дома:   Антона Петрова, 186</t>
  </si>
  <si>
    <t xml:space="preserve"> Инженер ТО                                                </t>
  </si>
  <si>
    <t xml:space="preserve"> Начальник ТО                                                            Загородняя Е. 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</si>
</sst>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4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right" wrapText="1"/>
    </xf>
    <xf numFmtId="0" fontId="10" fillId="0" borderId="22" xfId="0" applyFont="1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25">
      <selection activeCell="H55" sqref="H55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28125" style="0" customWidth="1"/>
  </cols>
  <sheetData>
    <row r="1" spans="1:4" ht="30" customHeight="1">
      <c r="A1" s="77" t="s">
        <v>33</v>
      </c>
      <c r="B1" s="77"/>
      <c r="C1" s="77"/>
      <c r="D1" s="78"/>
    </row>
    <row r="2" spans="1:4" ht="30" customHeight="1">
      <c r="A2" s="79" t="s">
        <v>32</v>
      </c>
      <c r="B2" s="80"/>
      <c r="C2" s="33" t="s">
        <v>40</v>
      </c>
      <c r="D2" s="40"/>
    </row>
    <row r="3" spans="1:4" ht="15" customHeight="1">
      <c r="A3" s="76" t="s">
        <v>56</v>
      </c>
      <c r="B3" s="76"/>
      <c r="C3" s="34">
        <f>C16*13%</f>
        <v>1.2636</v>
      </c>
      <c r="D3" s="41"/>
    </row>
    <row r="4" spans="1:4" ht="15" customHeight="1">
      <c r="A4" s="76" t="s">
        <v>57</v>
      </c>
      <c r="B4" s="76"/>
      <c r="C4" s="34">
        <f>C16*3.5%</f>
        <v>0.34020000000000006</v>
      </c>
      <c r="D4" s="41"/>
    </row>
    <row r="5" spans="1:4" ht="15" customHeight="1">
      <c r="A5" s="76" t="s">
        <v>58</v>
      </c>
      <c r="B5" s="76"/>
      <c r="C5" s="34">
        <f>C16*7.46%</f>
        <v>0.7251120000000001</v>
      </c>
      <c r="D5" s="41"/>
    </row>
    <row r="6" spans="1:4" ht="15" customHeight="1">
      <c r="A6" s="76" t="s">
        <v>59</v>
      </c>
      <c r="B6" s="76"/>
      <c r="C6" s="34">
        <f>C16*52.04%</f>
        <v>5.058288</v>
      </c>
      <c r="D6" s="41"/>
    </row>
    <row r="7" spans="1:4" ht="32.25" customHeight="1">
      <c r="A7" s="71" t="s">
        <v>60</v>
      </c>
      <c r="B7" s="72"/>
      <c r="C7" s="34">
        <f>C16*23%</f>
        <v>2.2356000000000003</v>
      </c>
      <c r="D7" s="41"/>
    </row>
    <row r="8" spans="1:4" ht="15" customHeight="1">
      <c r="A8" s="66" t="s">
        <v>61</v>
      </c>
      <c r="B8" s="67"/>
      <c r="C8" s="34"/>
      <c r="D8" s="41"/>
    </row>
    <row r="9" spans="1:4" ht="49.5" customHeight="1">
      <c r="A9" s="61">
        <v>1</v>
      </c>
      <c r="B9" s="62" t="s">
        <v>62</v>
      </c>
      <c r="C9" s="35">
        <f>C16*2.8%</f>
        <v>0.27216</v>
      </c>
      <c r="D9" s="42"/>
    </row>
    <row r="10" spans="1:4" ht="15" customHeight="1">
      <c r="A10" s="61">
        <v>2</v>
      </c>
      <c r="B10" s="62" t="s">
        <v>63</v>
      </c>
      <c r="C10" s="35">
        <f>C16*7.6%</f>
        <v>0.73872</v>
      </c>
      <c r="D10" s="42"/>
    </row>
    <row r="11" spans="1:4" ht="27.75" customHeight="1">
      <c r="A11" s="61">
        <v>3</v>
      </c>
      <c r="B11" s="62" t="s">
        <v>64</v>
      </c>
      <c r="C11" s="35">
        <f>C16*1%</f>
        <v>0.09720000000000001</v>
      </c>
      <c r="D11" s="42"/>
    </row>
    <row r="12" spans="1:4" ht="15" customHeight="1">
      <c r="A12" s="61">
        <v>4</v>
      </c>
      <c r="B12" s="62" t="s">
        <v>65</v>
      </c>
      <c r="C12" s="35">
        <f>C16*0.5%</f>
        <v>0.048600000000000004</v>
      </c>
      <c r="D12" s="42"/>
    </row>
    <row r="13" spans="1:4" ht="15" customHeight="1">
      <c r="A13" s="61">
        <v>5</v>
      </c>
      <c r="B13" s="62" t="s">
        <v>66</v>
      </c>
      <c r="C13" s="35">
        <f>C16*1.1%</f>
        <v>0.10692000000000002</v>
      </c>
      <c r="D13" s="42"/>
    </row>
    <row r="14" spans="1:4" ht="15" customHeight="1">
      <c r="A14" s="66" t="s">
        <v>67</v>
      </c>
      <c r="B14" s="67"/>
      <c r="C14" s="35">
        <f>C16*10%</f>
        <v>0.9720000000000001</v>
      </c>
      <c r="D14" s="42"/>
    </row>
    <row r="15" spans="1:4" ht="15">
      <c r="A15" s="76" t="s">
        <v>31</v>
      </c>
      <c r="B15" s="76"/>
      <c r="C15" s="34">
        <f>C16*1%</f>
        <v>0.09720000000000001</v>
      </c>
      <c r="D15" s="41"/>
    </row>
    <row r="16" spans="1:4" ht="15">
      <c r="A16" s="68" t="s">
        <v>30</v>
      </c>
      <c r="B16" s="68"/>
      <c r="C16" s="36">
        <v>9.72</v>
      </c>
      <c r="D16" s="43"/>
    </row>
    <row r="18" spans="1:15" ht="15.75">
      <c r="A18" s="69" t="s"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"/>
      <c r="N18" s="1"/>
      <c r="O18" s="1"/>
    </row>
    <row r="19" spans="1:15" ht="15.75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"/>
      <c r="N19" s="1"/>
      <c r="O19" s="1"/>
    </row>
    <row r="20" spans="1:3" ht="15">
      <c r="A20" s="74" t="s">
        <v>68</v>
      </c>
      <c r="B20" s="75"/>
      <c r="C20" s="75"/>
    </row>
    <row r="21" spans="1:3" ht="30.75" customHeight="1">
      <c r="A21" s="71" t="s">
        <v>55</v>
      </c>
      <c r="B21" s="72"/>
      <c r="C21" s="2">
        <v>5809.1</v>
      </c>
    </row>
    <row r="22" spans="1:3" ht="33" customHeight="1">
      <c r="A22" s="71" t="s">
        <v>15</v>
      </c>
      <c r="B22" s="72"/>
      <c r="C22" s="4">
        <f>C16*C21*12</f>
        <v>677573.4240000001</v>
      </c>
    </row>
    <row r="23" spans="1:3" ht="45" customHeight="1">
      <c r="A23" s="71" t="s">
        <v>16</v>
      </c>
      <c r="B23" s="72"/>
      <c r="C23" s="4">
        <v>57660.65</v>
      </c>
    </row>
    <row r="24" spans="1:3" ht="30.75" customHeight="1">
      <c r="A24" s="71" t="s">
        <v>54</v>
      </c>
      <c r="B24" s="72"/>
      <c r="C24" s="4">
        <f>C14*C21*12</f>
        <v>67757.34240000001</v>
      </c>
    </row>
    <row r="25" ht="15.75" thickBot="1"/>
    <row r="26" spans="1:13" ht="52.5" customHeight="1">
      <c r="A26" s="31" t="s">
        <v>1</v>
      </c>
      <c r="B26" s="28" t="s">
        <v>3</v>
      </c>
      <c r="C26" s="28" t="s">
        <v>5</v>
      </c>
      <c r="D26" s="65" t="s">
        <v>0</v>
      </c>
      <c r="E26" s="65"/>
      <c r="F26" s="28" t="s">
        <v>19</v>
      </c>
      <c r="G26" s="28" t="s">
        <v>7</v>
      </c>
      <c r="H26" s="28" t="s">
        <v>12</v>
      </c>
      <c r="I26" s="65" t="s">
        <v>14</v>
      </c>
      <c r="J26" s="65"/>
      <c r="K26" s="65"/>
      <c r="L26" s="65"/>
      <c r="M26" s="63" t="s">
        <v>13</v>
      </c>
    </row>
    <row r="27" spans="1:13" ht="32.25" customHeight="1" thickBot="1">
      <c r="A27" s="32" t="s">
        <v>2</v>
      </c>
      <c r="B27" s="27" t="s">
        <v>4</v>
      </c>
      <c r="C27" s="27" t="s">
        <v>6</v>
      </c>
      <c r="D27" s="27" t="s">
        <v>8</v>
      </c>
      <c r="E27" s="29" t="s">
        <v>20</v>
      </c>
      <c r="F27" s="29" t="s">
        <v>17</v>
      </c>
      <c r="G27" s="27" t="s">
        <v>21</v>
      </c>
      <c r="H27" s="27" t="s">
        <v>21</v>
      </c>
      <c r="I27" s="27" t="s">
        <v>11</v>
      </c>
      <c r="J27" s="27" t="s">
        <v>22</v>
      </c>
      <c r="K27" s="27" t="s">
        <v>23</v>
      </c>
      <c r="L27" s="30" t="s">
        <v>9</v>
      </c>
      <c r="M27" s="64"/>
    </row>
    <row r="28" spans="1:13" ht="36.75" customHeight="1">
      <c r="A28" s="15">
        <v>1</v>
      </c>
      <c r="B28" s="23" t="s">
        <v>36</v>
      </c>
      <c r="C28" s="24" t="s">
        <v>37</v>
      </c>
      <c r="D28" s="25">
        <v>66</v>
      </c>
      <c r="E28" s="26">
        <v>15009</v>
      </c>
      <c r="F28" s="45">
        <f>E28/$C$21/12</f>
        <v>0.21530873973593154</v>
      </c>
      <c r="G28" s="21">
        <f>E28</f>
        <v>15009</v>
      </c>
      <c r="H28" s="21"/>
      <c r="I28" s="20"/>
      <c r="J28" s="39"/>
      <c r="K28" s="60" t="s">
        <v>52</v>
      </c>
      <c r="L28" s="39"/>
      <c r="M28" s="57" t="s">
        <v>26</v>
      </c>
    </row>
    <row r="29" spans="1:13" ht="34.5" customHeight="1">
      <c r="A29" s="3">
        <v>2</v>
      </c>
      <c r="B29" s="14" t="s">
        <v>38</v>
      </c>
      <c r="C29" s="9" t="s">
        <v>39</v>
      </c>
      <c r="D29" s="8">
        <v>1</v>
      </c>
      <c r="E29" s="10">
        <v>40000</v>
      </c>
      <c r="F29" s="16">
        <f aca="true" t="shared" si="0" ref="F29:F35">E29/$C$21/12</f>
        <v>0.5738123518846866</v>
      </c>
      <c r="G29" s="21">
        <f aca="true" t="shared" si="1" ref="G29:G35">E29</f>
        <v>40000</v>
      </c>
      <c r="H29" s="17"/>
      <c r="I29" s="47"/>
      <c r="J29" s="22"/>
      <c r="K29" s="60" t="s">
        <v>52</v>
      </c>
      <c r="L29" s="38"/>
      <c r="M29" s="57" t="s">
        <v>26</v>
      </c>
    </row>
    <row r="30" spans="1:13" ht="24.75" customHeight="1">
      <c r="A30" s="3">
        <v>3</v>
      </c>
      <c r="B30" s="14" t="s">
        <v>41</v>
      </c>
      <c r="C30" s="9" t="s">
        <v>42</v>
      </c>
      <c r="D30" s="8">
        <v>2750</v>
      </c>
      <c r="E30" s="10">
        <v>515000</v>
      </c>
      <c r="F30" s="16">
        <f t="shared" si="0"/>
        <v>7.38783403051534</v>
      </c>
      <c r="G30" s="21">
        <f t="shared" si="1"/>
        <v>515000</v>
      </c>
      <c r="H30" s="17"/>
      <c r="I30" s="22"/>
      <c r="J30" s="22"/>
      <c r="K30" s="18"/>
      <c r="L30" s="38">
        <v>2017</v>
      </c>
      <c r="M30" s="19"/>
    </row>
    <row r="31" spans="1:13" ht="24.75" customHeight="1">
      <c r="A31" s="6">
        <v>4</v>
      </c>
      <c r="B31" s="14" t="s">
        <v>43</v>
      </c>
      <c r="C31" s="9" t="s">
        <v>42</v>
      </c>
      <c r="D31" s="8">
        <v>650</v>
      </c>
      <c r="E31" s="10">
        <v>1020000</v>
      </c>
      <c r="F31" s="16">
        <f t="shared" si="0"/>
        <v>14.63221497305951</v>
      </c>
      <c r="G31" s="21">
        <f t="shared" si="1"/>
        <v>1020000</v>
      </c>
      <c r="H31" s="17"/>
      <c r="I31" s="22"/>
      <c r="J31" s="37"/>
      <c r="K31" s="22"/>
      <c r="L31" s="38">
        <v>2017</v>
      </c>
      <c r="M31" s="19"/>
    </row>
    <row r="32" spans="1:13" ht="31.5" customHeight="1">
      <c r="A32" s="3">
        <v>3</v>
      </c>
      <c r="B32" s="14" t="s">
        <v>44</v>
      </c>
      <c r="C32" s="9" t="s">
        <v>39</v>
      </c>
      <c r="D32" s="8">
        <v>8</v>
      </c>
      <c r="E32" s="10">
        <v>180000</v>
      </c>
      <c r="F32" s="16">
        <f t="shared" si="0"/>
        <v>2.58215558348109</v>
      </c>
      <c r="G32" s="21">
        <f t="shared" si="1"/>
        <v>180000</v>
      </c>
      <c r="H32" s="17"/>
      <c r="I32" s="38"/>
      <c r="J32" s="22" t="s">
        <v>51</v>
      </c>
      <c r="K32" s="22"/>
      <c r="L32" s="38"/>
      <c r="M32" s="19"/>
    </row>
    <row r="33" spans="1:13" ht="34.5" customHeight="1">
      <c r="A33" s="3">
        <v>6</v>
      </c>
      <c r="B33" s="14" t="s">
        <v>45</v>
      </c>
      <c r="C33" s="9" t="s">
        <v>39</v>
      </c>
      <c r="D33" s="8">
        <v>210</v>
      </c>
      <c r="E33" s="10">
        <v>150000</v>
      </c>
      <c r="F33" s="16">
        <f t="shared" si="0"/>
        <v>2.1517963195675747</v>
      </c>
      <c r="G33" s="21">
        <f t="shared" si="1"/>
        <v>150000</v>
      </c>
      <c r="H33" s="17"/>
      <c r="I33" s="9"/>
      <c r="J33" s="22"/>
      <c r="K33" s="22"/>
      <c r="L33" s="38">
        <v>2017</v>
      </c>
      <c r="M33" s="19"/>
    </row>
    <row r="34" spans="1:13" ht="24.75" customHeight="1">
      <c r="A34" s="3">
        <v>7</v>
      </c>
      <c r="B34" s="14" t="s">
        <v>48</v>
      </c>
      <c r="C34" s="9" t="s">
        <v>47</v>
      </c>
      <c r="D34" s="8">
        <v>50</v>
      </c>
      <c r="E34" s="10">
        <v>17866</v>
      </c>
      <c r="F34" s="16">
        <f t="shared" si="0"/>
        <v>0.25629328696929526</v>
      </c>
      <c r="G34" s="21">
        <f t="shared" si="1"/>
        <v>17866</v>
      </c>
      <c r="H34" s="17"/>
      <c r="I34" s="59" t="s">
        <v>50</v>
      </c>
      <c r="J34" s="22"/>
      <c r="K34" s="22"/>
      <c r="L34" s="38"/>
      <c r="M34" s="19" t="s">
        <v>49</v>
      </c>
    </row>
    <row r="35" spans="1:13" ht="36" customHeight="1" thickBot="1">
      <c r="A35" s="48">
        <v>8</v>
      </c>
      <c r="B35" s="49" t="s">
        <v>46</v>
      </c>
      <c r="C35" s="50" t="s">
        <v>42</v>
      </c>
      <c r="D35" s="51">
        <v>10</v>
      </c>
      <c r="E35" s="52">
        <v>3600</v>
      </c>
      <c r="F35" s="53">
        <f t="shared" si="0"/>
        <v>0.051643111669621794</v>
      </c>
      <c r="G35" s="54">
        <f t="shared" si="1"/>
        <v>3600</v>
      </c>
      <c r="H35" s="55"/>
      <c r="I35" s="30" t="s">
        <v>53</v>
      </c>
      <c r="J35" s="56"/>
      <c r="K35" s="30"/>
      <c r="L35" s="56"/>
      <c r="M35" s="58" t="s">
        <v>25</v>
      </c>
    </row>
    <row r="36" spans="1:8" ht="15">
      <c r="A36" t="s">
        <v>35</v>
      </c>
      <c r="B36" s="5"/>
      <c r="D36" s="44"/>
      <c r="E36" s="46">
        <f>SUM(E28:E35)</f>
        <v>1941475</v>
      </c>
      <c r="F36" s="46">
        <f>SUM(F28:F35)</f>
        <v>27.85105839688305</v>
      </c>
      <c r="G36" s="46">
        <f>SUM(G28:G35)</f>
        <v>1941475</v>
      </c>
      <c r="H36" s="46">
        <f>SUM(H28:H35)</f>
        <v>0</v>
      </c>
    </row>
    <row r="37" spans="2:8" ht="15">
      <c r="B37" s="5"/>
      <c r="E37" s="7"/>
      <c r="F37" s="7"/>
      <c r="G37" s="7"/>
      <c r="H37" s="7"/>
    </row>
    <row r="38" spans="1:8" ht="15">
      <c r="A38" t="s">
        <v>24</v>
      </c>
      <c r="B38" s="5"/>
      <c r="E38" s="7"/>
      <c r="F38" s="7"/>
      <c r="G38" s="7"/>
      <c r="H38" s="7"/>
    </row>
    <row r="39" spans="1:8" ht="15">
      <c r="A39" s="12" t="s">
        <v>25</v>
      </c>
      <c r="B39" s="11" t="s">
        <v>27</v>
      </c>
      <c r="E39" s="7"/>
      <c r="F39" s="7"/>
      <c r="G39" s="7"/>
      <c r="H39" s="7"/>
    </row>
    <row r="40" spans="1:8" ht="15">
      <c r="A40" s="13" t="s">
        <v>26</v>
      </c>
      <c r="B40" s="11" t="s">
        <v>28</v>
      </c>
      <c r="E40" s="7"/>
      <c r="F40" s="7"/>
      <c r="G40" s="7"/>
      <c r="H40" s="7"/>
    </row>
    <row r="41" spans="1:8" ht="15">
      <c r="A41" s="13"/>
      <c r="B41" s="11"/>
      <c r="E41" s="7"/>
      <c r="F41" s="7"/>
      <c r="G41" s="7"/>
      <c r="H41" s="7"/>
    </row>
    <row r="42" spans="1:13" ht="65.25" customHeight="1">
      <c r="A42" s="73" t="s">
        <v>29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4" ht="15">
      <c r="A43" s="70" t="s">
        <v>10</v>
      </c>
      <c r="B43" s="70"/>
      <c r="C43" s="70"/>
      <c r="D43" s="70"/>
    </row>
    <row r="44" ht="15">
      <c r="A44" t="s">
        <v>70</v>
      </c>
    </row>
    <row r="45" spans="1:3" ht="15">
      <c r="A45" t="s">
        <v>69</v>
      </c>
      <c r="C45" t="s">
        <v>34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43:D43"/>
    <mergeCell ref="A22:B22"/>
    <mergeCell ref="A21:B21"/>
    <mergeCell ref="A23:B23"/>
    <mergeCell ref="A24:B24"/>
    <mergeCell ref="A42:M42"/>
    <mergeCell ref="M26:M27"/>
    <mergeCell ref="D26:E26"/>
    <mergeCell ref="I26:L26"/>
    <mergeCell ref="A14:B14"/>
    <mergeCell ref="A16:B16"/>
    <mergeCell ref="A18:L18"/>
    <mergeCell ref="A19:L19"/>
    <mergeCell ref="A20:C20"/>
    <mergeCell ref="A15:B15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2014-04-02T06:17:51Z</cp:lastPrinted>
  <dcterms:created xsi:type="dcterms:W3CDTF">2014-03-26T10:52:40Z</dcterms:created>
  <dcterms:modified xsi:type="dcterms:W3CDTF">2014-06-19T11:31:56Z</dcterms:modified>
  <cp:category/>
  <cp:version/>
  <cp:contentType/>
  <cp:contentStatus/>
</cp:coreProperties>
</file>